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2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nsdmills/Documents/Coddenham/CPC/24-25 Budget and Precept/"/>
    </mc:Choice>
  </mc:AlternateContent>
  <xr:revisionPtr revIDLastSave="0" documentId="13_ncr:1_{369AD31F-8E44-944E-A11F-35DACB3FB83D}" xr6:coauthVersionLast="47" xr6:coauthVersionMax="47" xr10:uidLastSave="{00000000-0000-0000-0000-000000000000}"/>
  <bookViews>
    <workbookView xWindow="0" yWindow="500" windowWidth="51200" windowHeight="27160" xr2:uid="{55901388-995B-4664-B0D4-808C3F56E8B5}"/>
  </bookViews>
  <sheets>
    <sheet name="Sheet1" sheetId="1" r:id="rId1"/>
  </sheets>
  <definedNames>
    <definedName name="_xlnm._FilterDatabase" localSheetId="0" hidden="1">Sheet1!$A$4:$J$34</definedName>
    <definedName name="_xlnm.Print_Area" localSheetId="0">Sheet1!$A$1:$M$68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43" i="1" l="1"/>
  <c r="O43" i="1"/>
  <c r="J36" i="1" l="1"/>
  <c r="I36" i="1"/>
  <c r="E36" i="1"/>
  <c r="D36" i="1"/>
  <c r="R40" i="1" l="1"/>
  <c r="R36" i="1"/>
  <c r="R43" i="1" s="1"/>
  <c r="R39" i="1"/>
  <c r="R38" i="1"/>
  <c r="R37" i="1"/>
  <c r="R41" i="1"/>
  <c r="P40" i="1"/>
  <c r="P39" i="1"/>
  <c r="P38" i="1"/>
  <c r="P37" i="1"/>
  <c r="P36" i="1"/>
  <c r="P43" i="1" s="1"/>
  <c r="C40" i="1"/>
  <c r="C39" i="1"/>
  <c r="E59" i="1"/>
  <c r="L36" i="1"/>
</calcChain>
</file>

<file path=xl/sharedStrings.xml><?xml version="1.0" encoding="utf-8"?>
<sst xmlns="http://schemas.openxmlformats.org/spreadsheetml/2006/main" count="130" uniqueCount="96">
  <si>
    <t>Budget</t>
  </si>
  <si>
    <t>Insurance</t>
  </si>
  <si>
    <t>Bank Charges</t>
  </si>
  <si>
    <t>Clerk's Salary</t>
  </si>
  <si>
    <t>Clerk's Mileage</t>
  </si>
  <si>
    <t>Clerk's Pension</t>
  </si>
  <si>
    <t>Subscriptions</t>
  </si>
  <si>
    <t>Software Licences</t>
  </si>
  <si>
    <t>Training</t>
  </si>
  <si>
    <t xml:space="preserve">Web fees </t>
  </si>
  <si>
    <t>Newsletter</t>
  </si>
  <si>
    <t>Data Protection</t>
  </si>
  <si>
    <t>Grounds Maintenance</t>
  </si>
  <si>
    <t>Footpath Assistant</t>
  </si>
  <si>
    <t>Equipment repair/main.</t>
  </si>
  <si>
    <t>Waste management</t>
  </si>
  <si>
    <t>Street Lighting</t>
  </si>
  <si>
    <t>Tree Surgery</t>
  </si>
  <si>
    <t>Info Box</t>
  </si>
  <si>
    <t>Section 19(3) LGA 1972</t>
  </si>
  <si>
    <t>Payment to CIO</t>
  </si>
  <si>
    <t>PWLB Contingent Fund</t>
  </si>
  <si>
    <t xml:space="preserve">General Reserve </t>
  </si>
  <si>
    <t>Total</t>
  </si>
  <si>
    <t>Proposed</t>
  </si>
  <si>
    <t xml:space="preserve">Proposed </t>
  </si>
  <si>
    <t>Precept</t>
  </si>
  <si>
    <t>Spent at</t>
  </si>
  <si>
    <t xml:space="preserve">PWLB </t>
  </si>
  <si>
    <t>Churchyard Maintenance</t>
  </si>
  <si>
    <t>PWLB details:</t>
  </si>
  <si>
    <t>PW 487910 June 2009 to June 2028 (20 years)</t>
  </si>
  <si>
    <t>repayments 5,027.75 x 2 annually</t>
  </si>
  <si>
    <t>PW 498630 December 2010 to December 2030 (20 years)</t>
  </si>
  <si>
    <t>repayments 1,548.17 x 2 annually</t>
  </si>
  <si>
    <t>2023-24</t>
  </si>
  <si>
    <t>S137</t>
  </si>
  <si>
    <t>Reserve Funds</t>
  </si>
  <si>
    <t>Allotments</t>
  </si>
  <si>
    <t>CIL Reserve (earmarked)</t>
  </si>
  <si>
    <t>Tree Works (earmarked)</t>
  </si>
  <si>
    <t>PWLB Contingency (earmarked)</t>
  </si>
  <si>
    <t>Election Costs</t>
  </si>
  <si>
    <t>General Reserve</t>
  </si>
  <si>
    <t>funded by SCC payment</t>
  </si>
  <si>
    <t>This is a draft % figure at this time, as it's dependent on the MSDC Band 'D' figures usually available in December.</t>
  </si>
  <si>
    <t>2024-25</t>
  </si>
  <si>
    <t xml:space="preserve">2024-25 BUDGET &amp; PRECEPT </t>
  </si>
  <si>
    <t>Hall Rental</t>
  </si>
  <si>
    <t>Street Lighting (earmarked for upgrade)</t>
  </si>
  <si>
    <t>plus £1,235 from 23/24 precept</t>
  </si>
  <si>
    <t>plus £500 from 23/24 precept</t>
  </si>
  <si>
    <t>2023 Tree Works (two year priority works from 2023 Tree Survey)</t>
  </si>
  <si>
    <t>Eastwood quote # 4128, 9th August 2023</t>
  </si>
  <si>
    <t>To be funded from 2024-25 precept</t>
  </si>
  <si>
    <t>2023 Street Lighting upgrading</t>
  </si>
  <si>
    <t>3,329.28 earmarked reserves to fund the upgrade</t>
  </si>
  <si>
    <t>31.03.23 (YE)</t>
  </si>
  <si>
    <t xml:space="preserve">Spent at </t>
  </si>
  <si>
    <t>30.09.2023</t>
  </si>
  <si>
    <t>min. 2,908.50</t>
  </si>
  <si>
    <t>to be trfd to 2023/24 general fund</t>
  </si>
  <si>
    <t>Statutory</t>
  </si>
  <si>
    <t>Discretionary</t>
  </si>
  <si>
    <t>Contractural</t>
  </si>
  <si>
    <t>Administration</t>
  </si>
  <si>
    <t>Other</t>
  </si>
  <si>
    <t>Audit Fees</t>
  </si>
  <si>
    <t>Legal Fees</t>
  </si>
  <si>
    <t>We have a 3yr deal in place, but asset value linked.</t>
  </si>
  <si>
    <t>Costs of external and internal audits</t>
  </si>
  <si>
    <t>New clerk lives in Parish</t>
  </si>
  <si>
    <t>Postage, telecoms, consumerbles etc</t>
  </si>
  <si>
    <t>Phone £120, Paper £72 and ink £48 plus £100 for other items.</t>
  </si>
  <si>
    <t>SLCC and SALC</t>
  </si>
  <si>
    <t>Currently shared with Burstall, so 100% in future. MS Office and Norton AV</t>
  </si>
  <si>
    <t>Assumes 2 newsletters per annum</t>
  </si>
  <si>
    <t>We have no equipment that is used that should need repairing. If it does we'll look to the reserves</t>
  </si>
  <si>
    <t>Dog and waste bin emptying</t>
  </si>
  <si>
    <t>Assumes we'll do up to 3 Sizewell type events a year</t>
  </si>
  <si>
    <t>Difference between overall 24-25 precept and that for 23-24</t>
  </si>
  <si>
    <t>THID DRAFT</t>
  </si>
  <si>
    <t>New clerk training including £400 from Reserves. Remaining reserves for new councillr training, in case of need</t>
  </si>
  <si>
    <t>This will fall to £600</t>
  </si>
  <si>
    <t>Grass cuts ex short grass in the churchyard</t>
  </si>
  <si>
    <t>Per outline agreement with TCC</t>
  </si>
  <si>
    <t>% change in overall precept 24-25 vs 23-24</t>
  </si>
  <si>
    <t>Oversee MH trust set-up. However removed to maintain precept</t>
  </si>
  <si>
    <t>New clerk, more hours but at a lower hourly rate plus additional hours for training. (497 hours. Contract hours assumed to be 360 per year (but likely to be more in yrs 1 and 2)</t>
  </si>
  <si>
    <t>Part of  £3000 budgeted?</t>
  </si>
  <si>
    <t>TCC</t>
  </si>
  <si>
    <t xml:space="preserve">Other Contractual </t>
  </si>
  <si>
    <t>%</t>
  </si>
  <si>
    <t>24/24</t>
  </si>
  <si>
    <t>Amount</t>
  </si>
  <si>
    <t>Other (to Reserves)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</si>
</sst>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£&quot;#,##0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u val="double"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2060"/>
      <name val="Calibri"/>
      <family val="2"/>
      <scheme val="minor"/>
    </font>
    <font>
      <b/>
      <sz val="11"/>
      <color rgb="FF002060"/>
      <name val="Calibri"/>
      <family val="2"/>
      <scheme val="minor"/>
    </font>
    <font>
      <sz val="11"/>
      <color rgb="FFFF0000"/>
      <name val="Calibri (Body)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2" fillId="0" borderId="0" xfId="0" applyFont="1" applyAlignment="1">
      <alignment vertical="top"/>
    </xf>
    <xf numFmtId="0" fontId="0" fillId="0" borderId="0" xfId="0" applyAlignment="1">
      <alignment vertical="top"/>
    </xf>
    <xf numFmtId="0" fontId="1" fillId="0" borderId="0" xfId="0" applyFont="1" applyAlignment="1">
      <alignment vertical="top"/>
    </xf>
    <xf numFmtId="15" fontId="1" fillId="0" borderId="0" xfId="0" applyNumberFormat="1" applyFont="1" applyAlignment="1">
      <alignment vertical="top"/>
    </xf>
    <xf numFmtId="0" fontId="1" fillId="0" borderId="0" xfId="0" applyFont="1" applyAlignment="1">
      <alignment horizontal="center" vertical="top"/>
    </xf>
    <xf numFmtId="0" fontId="5" fillId="0" borderId="0" xfId="0" applyFont="1" applyAlignment="1">
      <alignment vertical="top"/>
    </xf>
    <xf numFmtId="0" fontId="8" fillId="0" borderId="0" xfId="0" applyFont="1" applyAlignment="1">
      <alignment horizontal="center" vertical="top"/>
    </xf>
    <xf numFmtId="0" fontId="6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right" vertical="top"/>
    </xf>
    <xf numFmtId="0" fontId="3" fillId="0" borderId="0" xfId="0" applyFont="1" applyAlignment="1">
      <alignment horizontal="center" vertical="top"/>
    </xf>
    <xf numFmtId="4" fontId="9" fillId="0" borderId="0" xfId="0" applyNumberFormat="1" applyFont="1" applyAlignment="1">
      <alignment vertical="top"/>
    </xf>
    <xf numFmtId="4" fontId="0" fillId="0" borderId="0" xfId="0" applyNumberFormat="1" applyAlignment="1">
      <alignment vertical="top"/>
    </xf>
    <xf numFmtId="4" fontId="7" fillId="0" borderId="0" xfId="0" applyNumberFormat="1" applyFont="1" applyAlignment="1">
      <alignment vertical="top"/>
    </xf>
    <xf numFmtId="2" fontId="0" fillId="0" borderId="0" xfId="0" applyNumberFormat="1" applyAlignment="1">
      <alignment vertical="top"/>
    </xf>
    <xf numFmtId="4" fontId="5" fillId="0" borderId="0" xfId="0" applyNumberFormat="1" applyFont="1" applyAlignment="1">
      <alignment vertical="top"/>
    </xf>
    <xf numFmtId="0" fontId="7" fillId="0" borderId="0" xfId="0" applyFont="1" applyAlignment="1">
      <alignment vertical="top"/>
    </xf>
    <xf numFmtId="0" fontId="0" fillId="0" borderId="0" xfId="0" applyAlignment="1">
      <alignment horizontal="right" vertical="top"/>
    </xf>
    <xf numFmtId="4" fontId="10" fillId="0" borderId="0" xfId="0" applyNumberFormat="1" applyFont="1" applyAlignment="1">
      <alignment vertical="top"/>
    </xf>
    <xf numFmtId="4" fontId="1" fillId="0" borderId="0" xfId="0" applyNumberFormat="1" applyFont="1" applyAlignment="1">
      <alignment vertical="top"/>
    </xf>
    <xf numFmtId="4" fontId="8" fillId="0" borderId="0" xfId="0" applyNumberFormat="1" applyFont="1" applyAlignment="1">
      <alignment vertical="top"/>
    </xf>
    <xf numFmtId="0" fontId="1" fillId="0" borderId="1" xfId="0" applyFont="1" applyBorder="1" applyAlignment="1">
      <alignment vertical="top"/>
    </xf>
    <xf numFmtId="0" fontId="6" fillId="0" borderId="2" xfId="0" applyFont="1" applyBorder="1" applyAlignment="1">
      <alignment vertical="top"/>
    </xf>
    <xf numFmtId="4" fontId="6" fillId="0" borderId="2" xfId="0" applyNumberFormat="1" applyFont="1" applyBorder="1" applyAlignment="1">
      <alignment vertical="top"/>
    </xf>
    <xf numFmtId="0" fontId="6" fillId="0" borderId="3" xfId="0" applyFont="1" applyBorder="1" applyAlignment="1">
      <alignment vertical="top"/>
    </xf>
    <xf numFmtId="0" fontId="0" fillId="0" borderId="7" xfId="0" applyBorder="1" applyAlignment="1">
      <alignment vertical="top"/>
    </xf>
    <xf numFmtId="0" fontId="1" fillId="0" borderId="7" xfId="0" applyFont="1" applyBorder="1" applyAlignment="1">
      <alignment vertical="top"/>
    </xf>
    <xf numFmtId="4" fontId="6" fillId="0" borderId="0" xfId="0" applyNumberFormat="1" applyFont="1" applyAlignment="1">
      <alignment vertical="top"/>
    </xf>
    <xf numFmtId="0" fontId="6" fillId="0" borderId="8" xfId="0" applyFont="1" applyBorder="1" applyAlignment="1">
      <alignment vertical="top"/>
    </xf>
    <xf numFmtId="0" fontId="1" fillId="0" borderId="4" xfId="0" applyFont="1" applyBorder="1" applyAlignment="1">
      <alignment vertical="top"/>
    </xf>
    <xf numFmtId="0" fontId="0" fillId="0" borderId="5" xfId="0" applyBorder="1" applyAlignment="1">
      <alignment vertical="top"/>
    </xf>
    <xf numFmtId="0" fontId="0" fillId="0" borderId="6" xfId="0" applyBorder="1" applyAlignment="1">
      <alignment vertical="top"/>
    </xf>
    <xf numFmtId="0" fontId="1" fillId="0" borderId="2" xfId="0" applyFont="1" applyBorder="1" applyAlignment="1">
      <alignment vertical="top"/>
    </xf>
    <xf numFmtId="4" fontId="1" fillId="0" borderId="2" xfId="0" applyNumberFormat="1" applyFont="1" applyBorder="1" applyAlignment="1">
      <alignment vertical="top"/>
    </xf>
    <xf numFmtId="0" fontId="0" fillId="0" borderId="2" xfId="0" applyBorder="1" applyAlignment="1">
      <alignment vertical="top"/>
    </xf>
    <xf numFmtId="0" fontId="0" fillId="0" borderId="3" xfId="0" applyBorder="1" applyAlignment="1">
      <alignment vertical="top"/>
    </xf>
    <xf numFmtId="0" fontId="1" fillId="0" borderId="8" xfId="0" applyFont="1" applyBorder="1" applyAlignment="1">
      <alignment vertical="top"/>
    </xf>
    <xf numFmtId="0" fontId="1" fillId="0" borderId="5" xfId="0" applyFont="1" applyBorder="1" applyAlignment="1">
      <alignment horizontal="center" vertical="top"/>
    </xf>
    <xf numFmtId="0" fontId="1" fillId="0" borderId="5" xfId="0" applyFont="1" applyBorder="1" applyAlignment="1">
      <alignment vertical="top"/>
    </xf>
    <xf numFmtId="0" fontId="1" fillId="0" borderId="6" xfId="0" applyFont="1" applyBorder="1" applyAlignment="1">
      <alignment vertical="top"/>
    </xf>
    <xf numFmtId="0" fontId="0" fillId="0" borderId="0" xfId="0" applyAlignment="1">
      <alignment horizontal="center" vertical="top"/>
    </xf>
    <xf numFmtId="0" fontId="1" fillId="2" borderId="0" xfId="0" applyFont="1" applyFill="1" applyAlignment="1">
      <alignment vertical="top"/>
    </xf>
    <xf numFmtId="0" fontId="0" fillId="2" borderId="0" xfId="0" applyFill="1" applyAlignment="1">
      <alignment vertical="top"/>
    </xf>
    <xf numFmtId="4" fontId="3" fillId="0" borderId="0" xfId="0" applyNumberFormat="1" applyFont="1" applyAlignment="1">
      <alignment vertical="top"/>
    </xf>
    <xf numFmtId="4" fontId="4" fillId="0" borderId="0" xfId="0" applyNumberFormat="1" applyFont="1" applyAlignment="1">
      <alignment vertical="top"/>
    </xf>
    <xf numFmtId="0" fontId="11" fillId="0" borderId="0" xfId="0" applyFont="1" applyAlignment="1">
      <alignment vertical="top"/>
    </xf>
    <xf numFmtId="4" fontId="0" fillId="0" borderId="0" xfId="0" applyNumberFormat="1" applyAlignment="1">
      <alignment horizontal="right" vertical="top"/>
    </xf>
    <xf numFmtId="0" fontId="0" fillId="0" borderId="0" xfId="0" applyAlignment="1">
      <alignment horizontal="center" vertical="top"/>
    </xf>
    <xf numFmtId="4" fontId="0" fillId="0" borderId="0" xfId="0" applyNumberFormat="1" applyAlignment="1">
      <alignment horizontal="center" vertical="top"/>
    </xf>
    <xf numFmtId="0" fontId="0" fillId="0" borderId="1" xfId="0" applyBorder="1" applyAlignment="1">
      <alignment vertical="top"/>
    </xf>
    <xf numFmtId="4" fontId="0" fillId="0" borderId="3" xfId="0" applyNumberFormat="1" applyBorder="1" applyAlignment="1">
      <alignment vertical="top"/>
    </xf>
    <xf numFmtId="164" fontId="0" fillId="0" borderId="0" xfId="0" applyNumberFormat="1" applyBorder="1" applyAlignment="1">
      <alignment vertical="top"/>
    </xf>
    <xf numFmtId="2" fontId="0" fillId="0" borderId="0" xfId="0" applyNumberFormat="1" applyBorder="1" applyAlignment="1">
      <alignment vertical="top"/>
    </xf>
    <xf numFmtId="4" fontId="0" fillId="0" borderId="0" xfId="0" applyNumberFormat="1" applyBorder="1" applyAlignment="1">
      <alignment vertical="top"/>
    </xf>
    <xf numFmtId="4" fontId="0" fillId="0" borderId="8" xfId="0" applyNumberFormat="1" applyBorder="1" applyAlignment="1">
      <alignment vertical="top"/>
    </xf>
    <xf numFmtId="4" fontId="1" fillId="0" borderId="8" xfId="0" applyNumberFormat="1" applyFont="1" applyBorder="1" applyAlignment="1">
      <alignment vertical="top"/>
    </xf>
    <xf numFmtId="2" fontId="0" fillId="0" borderId="0" xfId="0" applyNumberFormat="1" applyBorder="1" applyAlignment="1">
      <alignment horizontal="right" vertical="top"/>
    </xf>
    <xf numFmtId="4" fontId="1" fillId="0" borderId="0" xfId="0" applyNumberFormat="1" applyFont="1" applyBorder="1" applyAlignment="1">
      <alignment vertical="top"/>
    </xf>
    <xf numFmtId="0" fontId="0" fillId="0" borderId="8" xfId="0" applyBorder="1" applyAlignment="1">
      <alignment vertical="top"/>
    </xf>
    <xf numFmtId="0" fontId="0" fillId="0" borderId="4" xfId="0" applyBorder="1" applyAlignment="1">
      <alignment vertical="top"/>
    </xf>
    <xf numFmtId="4" fontId="0" fillId="3" borderId="2" xfId="0" applyNumberFormat="1" applyFill="1" applyBorder="1" applyAlignment="1">
      <alignment horizontal="center" vertical="top"/>
    </xf>
    <xf numFmtId="164" fontId="0" fillId="0" borderId="9" xfId="0" applyNumberFormat="1" applyBorder="1" applyAlignment="1">
      <alignment vertical="top"/>
    </xf>
    <xf numFmtId="2" fontId="0" fillId="0" borderId="9" xfId="0" applyNumberFormat="1" applyBorder="1" applyAlignment="1">
      <alignment vertical="top"/>
    </xf>
    <xf numFmtId="4" fontId="0" fillId="0" borderId="0" xfId="0" applyNumberFormat="1" applyFont="1" applyAlignment="1">
      <alignment vertical="top"/>
    </xf>
    <xf numFmtId="0" fontId="0" fillId="0" borderId="0" xfId="0" applyFont="1" applyAlignment="1">
      <alignment vertical="top"/>
    </xf>
    <xf numFmtId="0" fontId="0" fillId="0" borderId="0" xfId="0" applyFont="1" applyAlignment="1">
      <alignment horizontal="lef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438EFF-2EEC-447C-AE76-2F5DC3A1B128}">
  <sheetPr>
    <pageSetUpPr fitToPage="1"/>
  </sheetPr>
  <dimension ref="A1:S73"/>
  <sheetViews>
    <sheetView tabSelected="1" zoomScale="110" zoomScaleNormal="110" workbookViewId="0">
      <selection activeCell="M43" sqref="M43"/>
    </sheetView>
  </sheetViews>
  <sheetFormatPr baseColWidth="10" defaultColWidth="8.83203125" defaultRowHeight="15" x14ac:dyDescent="0.2"/>
  <cols>
    <col min="1" max="1" width="41.33203125" style="2" customWidth="1"/>
    <col min="2" max="2" width="29.1640625" style="2" customWidth="1"/>
    <col min="3" max="3" width="14.5" style="2" customWidth="1"/>
    <col min="4" max="5" width="9.1640625" style="2" bestFit="1" customWidth="1"/>
    <col min="6" max="6" width="9.5" style="2" bestFit="1" customWidth="1"/>
    <col min="7" max="7" width="8.83203125" style="2"/>
    <col min="8" max="8" width="2.1640625" style="2" customWidth="1"/>
    <col min="9" max="9" width="13.1640625" style="2" customWidth="1"/>
    <col min="10" max="10" width="9.83203125" style="2" customWidth="1"/>
    <col min="11" max="11" width="14.33203125" style="2" customWidth="1"/>
    <col min="12" max="12" width="13.5" style="2" customWidth="1"/>
    <col min="13" max="13" width="83.33203125" style="2" customWidth="1"/>
    <col min="14" max="14" width="17.6640625" style="2" customWidth="1"/>
    <col min="15" max="16" width="8.83203125" style="2"/>
    <col min="17" max="17" width="9.1640625" style="2" bestFit="1" customWidth="1"/>
    <col min="18" max="16384" width="8.83203125" style="2"/>
  </cols>
  <sheetData>
    <row r="1" spans="1:19" ht="16" x14ac:dyDescent="0.2">
      <c r="A1" s="1" t="s">
        <v>47</v>
      </c>
      <c r="E1" s="3" t="s">
        <v>81</v>
      </c>
      <c r="F1" s="4"/>
    </row>
    <row r="2" spans="1:19" x14ac:dyDescent="0.2">
      <c r="D2" s="5" t="s">
        <v>46</v>
      </c>
      <c r="E2" s="5" t="s">
        <v>46</v>
      </c>
      <c r="H2" s="3"/>
      <c r="I2" s="3"/>
      <c r="J2" s="3"/>
      <c r="K2" s="3"/>
    </row>
    <row r="3" spans="1:19" x14ac:dyDescent="0.2">
      <c r="D3" s="5" t="s">
        <v>24</v>
      </c>
      <c r="E3" s="5" t="s">
        <v>25</v>
      </c>
      <c r="F3" s="3"/>
      <c r="G3" s="3"/>
      <c r="I3" s="5" t="s">
        <v>35</v>
      </c>
      <c r="J3" s="7" t="s">
        <v>58</v>
      </c>
      <c r="K3" s="8"/>
      <c r="L3" s="5" t="s">
        <v>27</v>
      </c>
      <c r="P3" s="9"/>
      <c r="R3" s="10"/>
      <c r="S3" s="11"/>
    </row>
    <row r="4" spans="1:19" x14ac:dyDescent="0.2">
      <c r="D4" s="5" t="s">
        <v>0</v>
      </c>
      <c r="E4" s="5" t="s">
        <v>26</v>
      </c>
      <c r="F4" s="3"/>
      <c r="G4" s="3"/>
      <c r="I4" s="5" t="s">
        <v>26</v>
      </c>
      <c r="J4" s="7" t="s">
        <v>59</v>
      </c>
      <c r="K4" s="8"/>
      <c r="L4" s="5" t="s">
        <v>57</v>
      </c>
    </row>
    <row r="5" spans="1:19" x14ac:dyDescent="0.2">
      <c r="A5" s="2" t="s">
        <v>67</v>
      </c>
      <c r="C5" s="2" t="s">
        <v>62</v>
      </c>
      <c r="D5" s="64">
        <v>575</v>
      </c>
      <c r="E5" s="64">
        <v>575</v>
      </c>
      <c r="F5" s="6"/>
      <c r="I5" s="13">
        <v>650</v>
      </c>
      <c r="J5" s="14">
        <v>517</v>
      </c>
      <c r="K5" s="6"/>
      <c r="L5" s="13">
        <v>449</v>
      </c>
      <c r="M5" s="65" t="s">
        <v>70</v>
      </c>
      <c r="Q5" s="15"/>
      <c r="R5" s="13"/>
      <c r="S5" s="13"/>
    </row>
    <row r="6" spans="1:19" x14ac:dyDescent="0.2">
      <c r="A6" s="2" t="s">
        <v>68</v>
      </c>
      <c r="C6" s="2" t="s">
        <v>63</v>
      </c>
      <c r="D6" s="64">
        <v>0</v>
      </c>
      <c r="E6" s="64">
        <v>0</v>
      </c>
      <c r="F6" s="6"/>
      <c r="I6" s="13"/>
      <c r="J6" s="14"/>
      <c r="K6" s="6"/>
      <c r="L6" s="13"/>
      <c r="M6" s="65" t="s">
        <v>87</v>
      </c>
      <c r="Q6" s="15"/>
      <c r="R6" s="13"/>
      <c r="S6" s="13"/>
    </row>
    <row r="7" spans="1:19" x14ac:dyDescent="0.2">
      <c r="A7" s="2" t="s">
        <v>1</v>
      </c>
      <c r="C7" s="2" t="s">
        <v>62</v>
      </c>
      <c r="D7" s="64">
        <v>420</v>
      </c>
      <c r="E7" s="64">
        <v>420</v>
      </c>
      <c r="F7" s="6"/>
      <c r="I7" s="13">
        <v>600</v>
      </c>
      <c r="J7" s="14">
        <v>393.48</v>
      </c>
      <c r="K7" s="6"/>
      <c r="L7" s="13">
        <v>367.08</v>
      </c>
      <c r="M7" s="65" t="s">
        <v>69</v>
      </c>
      <c r="Q7" s="13"/>
      <c r="R7" s="13"/>
      <c r="S7" s="13"/>
    </row>
    <row r="8" spans="1:19" x14ac:dyDescent="0.2">
      <c r="A8" s="2" t="s">
        <v>36</v>
      </c>
      <c r="C8" s="2" t="s">
        <v>63</v>
      </c>
      <c r="D8" s="64">
        <v>200</v>
      </c>
      <c r="E8" s="64">
        <v>200</v>
      </c>
      <c r="F8" s="6"/>
      <c r="I8" s="13">
        <v>200</v>
      </c>
      <c r="J8" s="14">
        <v>0</v>
      </c>
      <c r="K8" s="6"/>
      <c r="L8" s="13">
        <v>150</v>
      </c>
      <c r="M8" s="65"/>
      <c r="Q8" s="13"/>
      <c r="R8" s="13"/>
      <c r="S8" s="13"/>
    </row>
    <row r="9" spans="1:19" x14ac:dyDescent="0.2">
      <c r="A9" s="2" t="s">
        <v>2</v>
      </c>
      <c r="C9" s="2" t="s">
        <v>64</v>
      </c>
      <c r="D9" s="64">
        <v>72</v>
      </c>
      <c r="E9" s="64">
        <v>72</v>
      </c>
      <c r="F9" s="6"/>
      <c r="I9" s="13">
        <v>72</v>
      </c>
      <c r="J9" s="14">
        <v>36</v>
      </c>
      <c r="K9" s="6"/>
      <c r="L9" s="13">
        <v>72</v>
      </c>
      <c r="M9" s="65"/>
      <c r="O9" s="13"/>
      <c r="P9" s="13"/>
      <c r="Q9" s="13"/>
      <c r="R9" s="13"/>
      <c r="S9" s="13"/>
    </row>
    <row r="10" spans="1:19" x14ac:dyDescent="0.2">
      <c r="A10" s="2" t="s">
        <v>3</v>
      </c>
      <c r="C10" s="2" t="s">
        <v>62</v>
      </c>
      <c r="D10" s="64">
        <v>7100</v>
      </c>
      <c r="E10" s="64">
        <v>7100</v>
      </c>
      <c r="F10" s="16"/>
      <c r="G10" s="13"/>
      <c r="H10" s="13"/>
      <c r="I10" s="13">
        <v>6000</v>
      </c>
      <c r="J10" s="14">
        <v>2766.63</v>
      </c>
      <c r="K10" s="6"/>
      <c r="L10" s="13">
        <v>4981.47</v>
      </c>
      <c r="M10" s="65" t="s">
        <v>88</v>
      </c>
      <c r="Q10" s="13"/>
      <c r="R10" s="13"/>
      <c r="S10" s="13"/>
    </row>
    <row r="11" spans="1:19" x14ac:dyDescent="0.2">
      <c r="A11" s="2" t="s">
        <v>4</v>
      </c>
      <c r="C11" s="2" t="s">
        <v>64</v>
      </c>
      <c r="D11" s="64">
        <v>0</v>
      </c>
      <c r="E11" s="64">
        <v>0</v>
      </c>
      <c r="F11" s="6"/>
      <c r="I11" s="13">
        <v>70</v>
      </c>
      <c r="J11" s="14">
        <v>30.15</v>
      </c>
      <c r="K11" s="6"/>
      <c r="L11" s="13">
        <v>59.85</v>
      </c>
      <c r="M11" s="65" t="s">
        <v>71</v>
      </c>
      <c r="Q11" s="13"/>
      <c r="R11" s="13"/>
      <c r="S11" s="13"/>
    </row>
    <row r="12" spans="1:19" x14ac:dyDescent="0.2">
      <c r="A12" s="2" t="s">
        <v>5</v>
      </c>
      <c r="C12" s="2" t="s">
        <v>62</v>
      </c>
      <c r="D12" s="64">
        <v>0</v>
      </c>
      <c r="E12" s="64">
        <v>0</v>
      </c>
      <c r="F12" s="6"/>
      <c r="I12" s="13">
        <v>0</v>
      </c>
      <c r="J12" s="14">
        <v>0</v>
      </c>
      <c r="K12" s="6"/>
      <c r="L12" s="13">
        <v>0</v>
      </c>
      <c r="M12" s="65"/>
      <c r="Q12" s="13"/>
      <c r="R12" s="13"/>
      <c r="S12" s="13"/>
    </row>
    <row r="13" spans="1:19" x14ac:dyDescent="0.2">
      <c r="A13" s="2" t="s">
        <v>72</v>
      </c>
      <c r="C13" s="2" t="s">
        <v>65</v>
      </c>
      <c r="D13" s="64">
        <v>350</v>
      </c>
      <c r="E13" s="64">
        <v>350</v>
      </c>
      <c r="F13" s="6"/>
      <c r="I13" s="13">
        <v>150</v>
      </c>
      <c r="J13" s="14">
        <v>107.37</v>
      </c>
      <c r="K13" s="6"/>
      <c r="L13" s="13">
        <v>129.52000000000001</v>
      </c>
      <c r="M13" s="65" t="s">
        <v>73</v>
      </c>
      <c r="Q13" s="13"/>
      <c r="R13" s="13"/>
      <c r="S13" s="13"/>
    </row>
    <row r="14" spans="1:19" x14ac:dyDescent="0.2">
      <c r="A14" s="2" t="s">
        <v>6</v>
      </c>
      <c r="C14" s="2" t="s">
        <v>65</v>
      </c>
      <c r="D14" s="64">
        <v>450</v>
      </c>
      <c r="E14" s="64">
        <v>450</v>
      </c>
      <c r="F14" s="6"/>
      <c r="I14" s="13">
        <v>400</v>
      </c>
      <c r="J14" s="14">
        <v>394.95</v>
      </c>
      <c r="K14" s="6"/>
      <c r="L14" s="13">
        <v>367.63</v>
      </c>
      <c r="M14" s="65" t="s">
        <v>74</v>
      </c>
      <c r="Q14" s="13"/>
      <c r="R14" s="13"/>
      <c r="S14" s="13"/>
    </row>
    <row r="15" spans="1:19" x14ac:dyDescent="0.2">
      <c r="A15" s="2" t="s">
        <v>7</v>
      </c>
      <c r="C15" s="2" t="s">
        <v>65</v>
      </c>
      <c r="D15" s="64">
        <v>200</v>
      </c>
      <c r="E15" s="64">
        <v>200</v>
      </c>
      <c r="F15" s="6"/>
      <c r="I15" s="13">
        <v>150</v>
      </c>
      <c r="J15" s="14">
        <v>66.66</v>
      </c>
      <c r="K15" s="6"/>
      <c r="L15" s="13">
        <v>78.930000000000007</v>
      </c>
      <c r="M15" s="65" t="s">
        <v>75</v>
      </c>
      <c r="Q15" s="13"/>
      <c r="R15" s="13"/>
      <c r="S15" s="13"/>
    </row>
    <row r="16" spans="1:19" x14ac:dyDescent="0.2">
      <c r="A16" s="2" t="s">
        <v>8</v>
      </c>
      <c r="C16" s="2" t="s">
        <v>65</v>
      </c>
      <c r="D16" s="64">
        <v>600</v>
      </c>
      <c r="E16" s="64">
        <v>600</v>
      </c>
      <c r="F16" s="6"/>
      <c r="I16" s="13">
        <v>0</v>
      </c>
      <c r="J16" s="14">
        <v>0</v>
      </c>
      <c r="K16" s="6"/>
      <c r="L16" s="13">
        <v>458</v>
      </c>
      <c r="M16" s="65" t="s">
        <v>82</v>
      </c>
      <c r="Q16" s="13"/>
      <c r="R16" s="13"/>
      <c r="S16" s="13"/>
    </row>
    <row r="17" spans="1:19" x14ac:dyDescent="0.2">
      <c r="A17" s="2" t="s">
        <v>9</v>
      </c>
      <c r="C17" s="2" t="s">
        <v>62</v>
      </c>
      <c r="D17" s="64">
        <v>160</v>
      </c>
      <c r="E17" s="64">
        <v>160</v>
      </c>
      <c r="F17" s="6"/>
      <c r="I17" s="13">
        <v>175</v>
      </c>
      <c r="J17" s="14">
        <v>145</v>
      </c>
      <c r="K17" s="6"/>
      <c r="L17" s="13">
        <v>173</v>
      </c>
      <c r="M17" s="65"/>
      <c r="Q17" s="13"/>
      <c r="R17" s="13"/>
      <c r="S17" s="13"/>
    </row>
    <row r="18" spans="1:19" x14ac:dyDescent="0.2">
      <c r="A18" s="2" t="s">
        <v>10</v>
      </c>
      <c r="C18" s="2" t="s">
        <v>65</v>
      </c>
      <c r="D18" s="64">
        <v>300</v>
      </c>
      <c r="E18" s="64">
        <v>300</v>
      </c>
      <c r="F18" s="6"/>
      <c r="I18" s="13">
        <v>300</v>
      </c>
      <c r="J18" s="14">
        <v>107.56</v>
      </c>
      <c r="K18" s="6"/>
      <c r="L18" s="13">
        <v>251</v>
      </c>
      <c r="M18" s="65" t="s">
        <v>76</v>
      </c>
      <c r="Q18" s="13"/>
      <c r="R18" s="13"/>
      <c r="S18" s="13"/>
    </row>
    <row r="19" spans="1:19" x14ac:dyDescent="0.2">
      <c r="A19" s="2" t="s">
        <v>11</v>
      </c>
      <c r="C19" s="2" t="s">
        <v>62</v>
      </c>
      <c r="D19" s="64">
        <v>35</v>
      </c>
      <c r="E19" s="64">
        <v>35</v>
      </c>
      <c r="F19" s="6"/>
      <c r="I19" s="13">
        <v>40</v>
      </c>
      <c r="J19" s="14">
        <v>35</v>
      </c>
      <c r="K19" s="6"/>
      <c r="L19" s="13">
        <v>35</v>
      </c>
      <c r="M19" s="65"/>
      <c r="Q19" s="13"/>
      <c r="R19" s="13"/>
      <c r="S19" s="13"/>
    </row>
    <row r="20" spans="1:19" x14ac:dyDescent="0.2">
      <c r="A20" s="2" t="s">
        <v>12</v>
      </c>
      <c r="C20" s="2" t="s">
        <v>63</v>
      </c>
      <c r="D20" s="64">
        <v>1200</v>
      </c>
      <c r="E20" s="64">
        <v>1200</v>
      </c>
      <c r="F20" s="6"/>
      <c r="I20" s="13">
        <v>750</v>
      </c>
      <c r="J20" s="14">
        <v>0</v>
      </c>
      <c r="K20" s="6"/>
      <c r="L20" s="13">
        <v>0</v>
      </c>
      <c r="M20" s="65" t="s">
        <v>84</v>
      </c>
      <c r="Q20" s="13"/>
      <c r="R20" s="13"/>
      <c r="S20" s="13"/>
    </row>
    <row r="21" spans="1:19" x14ac:dyDescent="0.2">
      <c r="A21" s="2" t="s">
        <v>13</v>
      </c>
      <c r="C21" s="2" t="s">
        <v>66</v>
      </c>
      <c r="D21" s="64">
        <v>0</v>
      </c>
      <c r="E21" s="64">
        <v>0</v>
      </c>
      <c r="F21" s="6"/>
      <c r="I21" s="13">
        <v>0</v>
      </c>
      <c r="J21" s="14">
        <v>0</v>
      </c>
      <c r="K21" s="6"/>
      <c r="L21" s="13">
        <v>217.88</v>
      </c>
      <c r="M21" s="65" t="s">
        <v>44</v>
      </c>
      <c r="Q21" s="13"/>
      <c r="R21" s="13"/>
      <c r="S21" s="13"/>
    </row>
    <row r="22" spans="1:19" x14ac:dyDescent="0.2">
      <c r="A22" s="2" t="s">
        <v>14</v>
      </c>
      <c r="C22" s="2" t="s">
        <v>65</v>
      </c>
      <c r="D22" s="64">
        <v>0</v>
      </c>
      <c r="E22" s="64">
        <v>0</v>
      </c>
      <c r="F22" s="6"/>
      <c r="I22" s="13">
        <v>200</v>
      </c>
      <c r="J22" s="14">
        <v>14.28</v>
      </c>
      <c r="K22" s="6"/>
      <c r="L22" s="13">
        <v>284.33</v>
      </c>
      <c r="M22" s="65" t="s">
        <v>77</v>
      </c>
      <c r="Q22" s="13"/>
      <c r="R22" s="13"/>
      <c r="S22" s="13"/>
    </row>
    <row r="23" spans="1:19" x14ac:dyDescent="0.2">
      <c r="A23" s="2" t="s">
        <v>15</v>
      </c>
      <c r="C23" s="2" t="s">
        <v>63</v>
      </c>
      <c r="D23" s="64">
        <v>550</v>
      </c>
      <c r="E23" s="64">
        <v>550</v>
      </c>
      <c r="F23" s="6"/>
      <c r="I23" s="13">
        <v>400</v>
      </c>
      <c r="J23" s="14">
        <v>401.85</v>
      </c>
      <c r="K23" s="6"/>
      <c r="L23" s="13">
        <v>335.2</v>
      </c>
      <c r="M23" s="65" t="s">
        <v>78</v>
      </c>
      <c r="Q23" s="13"/>
      <c r="R23" s="13"/>
      <c r="S23" s="13"/>
    </row>
    <row r="24" spans="1:19" x14ac:dyDescent="0.2">
      <c r="A24" s="2" t="s">
        <v>16</v>
      </c>
      <c r="C24" s="2" t="s">
        <v>63</v>
      </c>
      <c r="D24" s="64">
        <v>1500</v>
      </c>
      <c r="E24" s="64">
        <v>1500</v>
      </c>
      <c r="F24" s="6"/>
      <c r="I24" s="13">
        <v>1250</v>
      </c>
      <c r="J24" s="14">
        <v>0</v>
      </c>
      <c r="K24" s="6"/>
      <c r="L24" s="13">
        <v>1170.72</v>
      </c>
      <c r="M24" s="65"/>
      <c r="O24" s="13"/>
      <c r="P24" s="13"/>
      <c r="Q24" s="13"/>
      <c r="R24" s="13"/>
      <c r="S24" s="13"/>
    </row>
    <row r="25" spans="1:19" x14ac:dyDescent="0.2">
      <c r="A25" s="2" t="s">
        <v>17</v>
      </c>
      <c r="C25" s="2" t="s">
        <v>64</v>
      </c>
      <c r="D25" s="64">
        <v>3000</v>
      </c>
      <c r="E25" s="64">
        <v>3000</v>
      </c>
      <c r="F25" s="16"/>
      <c r="G25" s="13"/>
      <c r="H25" s="13"/>
      <c r="I25" s="13">
        <v>1250</v>
      </c>
      <c r="J25" s="14">
        <v>1500</v>
      </c>
      <c r="K25" s="6"/>
      <c r="L25" s="13">
        <v>1350</v>
      </c>
      <c r="M25" s="65"/>
      <c r="Q25" s="13"/>
      <c r="R25" s="13"/>
      <c r="S25" s="13"/>
    </row>
    <row r="26" spans="1:19" x14ac:dyDescent="0.2">
      <c r="A26" s="2" t="s">
        <v>18</v>
      </c>
      <c r="C26" s="2" t="s">
        <v>63</v>
      </c>
      <c r="D26" s="64">
        <v>50</v>
      </c>
      <c r="E26" s="64">
        <v>50</v>
      </c>
      <c r="F26" s="6"/>
      <c r="I26" s="13">
        <v>50</v>
      </c>
      <c r="J26" s="14">
        <v>18.53</v>
      </c>
      <c r="K26" s="6"/>
      <c r="L26" s="13">
        <v>5</v>
      </c>
      <c r="M26" s="65"/>
      <c r="Q26" s="13"/>
      <c r="R26" s="13"/>
      <c r="S26" s="13"/>
    </row>
    <row r="27" spans="1:19" x14ac:dyDescent="0.2">
      <c r="A27" s="2" t="s">
        <v>19</v>
      </c>
      <c r="D27" s="65"/>
      <c r="E27" s="65"/>
      <c r="F27" s="6"/>
      <c r="I27" s="13"/>
      <c r="J27" s="14"/>
      <c r="K27" s="6"/>
      <c r="L27" s="13"/>
      <c r="M27" s="65"/>
      <c r="O27" s="13"/>
      <c r="P27" s="13"/>
      <c r="Q27" s="13"/>
      <c r="R27" s="13"/>
      <c r="S27" s="13"/>
    </row>
    <row r="28" spans="1:19" x14ac:dyDescent="0.2">
      <c r="A28" s="2" t="s">
        <v>20</v>
      </c>
      <c r="C28" s="2" t="s">
        <v>64</v>
      </c>
      <c r="D28" s="64">
        <v>4000</v>
      </c>
      <c r="E28" s="64">
        <v>4000</v>
      </c>
      <c r="F28" s="6"/>
      <c r="I28" s="13">
        <v>8250</v>
      </c>
      <c r="J28" s="14">
        <v>4125</v>
      </c>
      <c r="K28" s="6"/>
      <c r="L28" s="13">
        <v>8250</v>
      </c>
      <c r="M28" s="65" t="s">
        <v>85</v>
      </c>
      <c r="Q28" s="13"/>
      <c r="R28" s="13"/>
      <c r="S28" s="13"/>
    </row>
    <row r="29" spans="1:19" x14ac:dyDescent="0.2">
      <c r="A29" s="2" t="s">
        <v>21</v>
      </c>
      <c r="C29" s="2" t="s">
        <v>66</v>
      </c>
      <c r="D29" s="64">
        <v>0</v>
      </c>
      <c r="E29" s="64">
        <v>0</v>
      </c>
      <c r="F29" s="6"/>
      <c r="I29" s="13">
        <v>6575.92</v>
      </c>
      <c r="J29" s="14">
        <v>0</v>
      </c>
      <c r="K29" s="17"/>
      <c r="L29" s="13"/>
      <c r="M29" s="65"/>
      <c r="O29" s="13"/>
      <c r="Q29" s="13"/>
      <c r="R29" s="13"/>
      <c r="S29" s="13"/>
    </row>
    <row r="30" spans="1:19" x14ac:dyDescent="0.2">
      <c r="A30" s="2" t="s">
        <v>28</v>
      </c>
      <c r="C30" s="2" t="s">
        <v>64</v>
      </c>
      <c r="D30" s="64">
        <v>13151.84</v>
      </c>
      <c r="E30" s="64">
        <v>13151.84</v>
      </c>
      <c r="F30" s="6"/>
      <c r="I30" s="13">
        <v>3151.84</v>
      </c>
      <c r="J30" s="14">
        <v>3151.84</v>
      </c>
      <c r="K30" s="6"/>
      <c r="L30" s="13">
        <v>13151.84</v>
      </c>
      <c r="M30" s="65"/>
      <c r="O30" s="13"/>
      <c r="Q30" s="13"/>
      <c r="R30" s="13"/>
      <c r="S30" s="13"/>
    </row>
    <row r="31" spans="1:19" x14ac:dyDescent="0.2">
      <c r="A31" s="2" t="s">
        <v>22</v>
      </c>
      <c r="C31" s="2" t="s">
        <v>63</v>
      </c>
      <c r="D31" s="64">
        <v>0</v>
      </c>
      <c r="E31" s="64">
        <v>0</v>
      </c>
      <c r="F31" s="16"/>
      <c r="G31" s="13"/>
      <c r="H31" s="13"/>
      <c r="I31" s="13">
        <v>500</v>
      </c>
      <c r="J31" s="14">
        <v>0</v>
      </c>
      <c r="K31" s="17"/>
      <c r="L31" s="13">
        <v>0</v>
      </c>
      <c r="Q31" s="13"/>
      <c r="R31" s="13"/>
      <c r="S31" s="13"/>
    </row>
    <row r="32" spans="1:19" x14ac:dyDescent="0.2">
      <c r="A32" s="2" t="s">
        <v>29</v>
      </c>
      <c r="C32" s="2" t="s">
        <v>66</v>
      </c>
      <c r="D32" s="64">
        <v>0</v>
      </c>
      <c r="E32" s="64">
        <v>0</v>
      </c>
      <c r="F32" s="16"/>
      <c r="G32" s="13"/>
      <c r="H32" s="13"/>
      <c r="I32" s="13">
        <v>1235</v>
      </c>
      <c r="J32" s="14">
        <v>0</v>
      </c>
      <c r="K32" s="17"/>
      <c r="L32" s="13">
        <v>0</v>
      </c>
      <c r="O32" s="13"/>
      <c r="Q32" s="13"/>
      <c r="R32" s="13"/>
      <c r="S32" s="13"/>
    </row>
    <row r="33" spans="1:19" x14ac:dyDescent="0.2">
      <c r="A33" s="2" t="s">
        <v>48</v>
      </c>
      <c r="C33" s="2" t="s">
        <v>63</v>
      </c>
      <c r="D33" s="64">
        <v>120</v>
      </c>
      <c r="E33" s="64">
        <v>120</v>
      </c>
      <c r="F33" s="16"/>
      <c r="G33" s="13"/>
      <c r="H33" s="13"/>
      <c r="I33" s="13">
        <v>144</v>
      </c>
      <c r="J33" s="14">
        <v>0</v>
      </c>
      <c r="K33" s="6"/>
      <c r="L33" s="13">
        <v>0</v>
      </c>
      <c r="M33" s="2" t="s">
        <v>79</v>
      </c>
      <c r="Q33" s="13"/>
      <c r="R33" s="13"/>
      <c r="S33" s="13"/>
    </row>
    <row r="34" spans="1:19" ht="16" thickBot="1" x14ac:dyDescent="0.25">
      <c r="A34" s="2" t="s">
        <v>42</v>
      </c>
      <c r="C34" s="2" t="s">
        <v>62</v>
      </c>
      <c r="D34" s="64">
        <v>0</v>
      </c>
      <c r="E34" s="64">
        <v>0</v>
      </c>
      <c r="F34" s="16"/>
      <c r="G34" s="13"/>
      <c r="H34" s="13"/>
      <c r="I34" s="13">
        <v>765</v>
      </c>
      <c r="J34" s="14">
        <v>142.72999999999999</v>
      </c>
      <c r="K34" s="6"/>
      <c r="L34" s="13">
        <v>0</v>
      </c>
      <c r="M34" s="18"/>
      <c r="O34" s="48" t="s">
        <v>93</v>
      </c>
      <c r="P34" s="48"/>
      <c r="Q34" s="49">
        <v>0.95833333333333337</v>
      </c>
      <c r="R34" s="49"/>
      <c r="S34" s="13"/>
    </row>
    <row r="35" spans="1:19" x14ac:dyDescent="0.2">
      <c r="D35" s="12"/>
      <c r="E35" s="12"/>
      <c r="F35" s="16"/>
      <c r="G35" s="13"/>
      <c r="H35" s="13"/>
      <c r="I35" s="13"/>
      <c r="J35" s="14"/>
      <c r="K35" s="6"/>
      <c r="L35" s="13"/>
      <c r="M35" s="18"/>
      <c r="N35" s="50"/>
      <c r="O35" s="61" t="s">
        <v>94</v>
      </c>
      <c r="P35" s="61" t="s">
        <v>92</v>
      </c>
      <c r="Q35" s="61" t="s">
        <v>94</v>
      </c>
      <c r="R35" s="61" t="s">
        <v>92</v>
      </c>
      <c r="S35" s="51"/>
    </row>
    <row r="36" spans="1:19" x14ac:dyDescent="0.2">
      <c r="A36" s="3" t="s">
        <v>23</v>
      </c>
      <c r="D36" s="19">
        <f>SUM(D5:D34)</f>
        <v>34033.839999999997</v>
      </c>
      <c r="E36" s="19">
        <f>SUM(E5:E34)</f>
        <v>34033.839999999997</v>
      </c>
      <c r="F36" s="6"/>
      <c r="I36" s="20">
        <f>SUM(I5:I34)</f>
        <v>33328.759999999995</v>
      </c>
      <c r="J36" s="21">
        <f>SUM(J5:J34)</f>
        <v>13954.029999999999</v>
      </c>
      <c r="K36" s="6"/>
      <c r="L36" s="20">
        <f>SUM(L5:L34)</f>
        <v>32337.45</v>
      </c>
      <c r="N36" s="26" t="s">
        <v>90</v>
      </c>
      <c r="O36" s="52">
        <v>17152</v>
      </c>
      <c r="P36" s="53">
        <f>(O36/D36)*100</f>
        <v>50.396899086321142</v>
      </c>
      <c r="Q36" s="52">
        <v>11401</v>
      </c>
      <c r="R36" s="54">
        <f>(Q36/I36)*100</f>
        <v>34.207693295520151</v>
      </c>
      <c r="S36" s="55"/>
    </row>
    <row r="37" spans="1:19" x14ac:dyDescent="0.2">
      <c r="F37" s="13"/>
      <c r="J37" s="16"/>
      <c r="K37" s="6"/>
      <c r="L37" s="20"/>
      <c r="N37" s="26" t="s">
        <v>62</v>
      </c>
      <c r="O37" s="52">
        <v>8290</v>
      </c>
      <c r="P37" s="53">
        <f>(O37/D36)*100</f>
        <v>24.358109458115806</v>
      </c>
      <c r="Q37" s="52">
        <v>8230</v>
      </c>
      <c r="R37" s="54">
        <f>(Q37/I36)*100</f>
        <v>24.693387932824386</v>
      </c>
      <c r="S37" s="55"/>
    </row>
    <row r="38" spans="1:19" ht="16" thickBot="1" x14ac:dyDescent="0.25">
      <c r="F38" s="13"/>
      <c r="J38" s="16"/>
      <c r="K38" s="6"/>
      <c r="L38" s="20"/>
      <c r="N38" s="26" t="s">
        <v>91</v>
      </c>
      <c r="O38" s="52">
        <v>3072</v>
      </c>
      <c r="P38" s="53">
        <f>(O38/D36)*100</f>
        <v>9.0263102841172209</v>
      </c>
      <c r="Q38" s="52">
        <v>1392</v>
      </c>
      <c r="R38" s="54">
        <f>(Q38/I36)*100</f>
        <v>4.1765730258191427</v>
      </c>
      <c r="S38" s="55"/>
    </row>
    <row r="39" spans="1:19" x14ac:dyDescent="0.2">
      <c r="A39" s="22" t="s">
        <v>80</v>
      </c>
      <c r="B39" s="23"/>
      <c r="C39" s="24">
        <f>I36-E36</f>
        <v>-705.08000000000175</v>
      </c>
      <c r="D39" s="23"/>
      <c r="E39" s="23"/>
      <c r="F39" s="23"/>
      <c r="G39" s="23"/>
      <c r="H39" s="23"/>
      <c r="I39" s="23"/>
      <c r="J39" s="23"/>
      <c r="K39" s="25"/>
      <c r="L39" s="26"/>
      <c r="N39" s="26" t="s">
        <v>65</v>
      </c>
      <c r="O39" s="52">
        <v>1900</v>
      </c>
      <c r="P39" s="53">
        <f>(O39/D36)*100</f>
        <v>5.582678886661042</v>
      </c>
      <c r="Q39" s="52">
        <v>1200</v>
      </c>
      <c r="R39" s="54">
        <f>(Q39/I36)*100</f>
        <v>3.6004939877751232</v>
      </c>
      <c r="S39" s="55"/>
    </row>
    <row r="40" spans="1:19" x14ac:dyDescent="0.2">
      <c r="A40" s="27" t="s">
        <v>86</v>
      </c>
      <c r="B40" s="8"/>
      <c r="C40" s="28">
        <f>(100/I36)*E36%</f>
        <v>1.0211553025075042</v>
      </c>
      <c r="D40" s="8"/>
      <c r="E40" s="8"/>
      <c r="F40" s="8"/>
      <c r="G40" s="8"/>
      <c r="H40" s="8"/>
      <c r="I40" s="8"/>
      <c r="J40" s="8"/>
      <c r="K40" s="29"/>
      <c r="L40" s="26"/>
      <c r="N40" s="26" t="s">
        <v>63</v>
      </c>
      <c r="O40" s="52">
        <v>3620</v>
      </c>
      <c r="P40" s="53">
        <f>(O40/D36)*100</f>
        <v>10.636472405112089</v>
      </c>
      <c r="Q40" s="52">
        <v>3294</v>
      </c>
      <c r="R40" s="54">
        <f>(Q40/I36)*100</f>
        <v>9.8833559964427131</v>
      </c>
      <c r="S40" s="55"/>
    </row>
    <row r="41" spans="1:19" ht="16" thickBot="1" x14ac:dyDescent="0.25">
      <c r="A41" s="30" t="s">
        <v>45</v>
      </c>
      <c r="B41" s="31"/>
      <c r="C41" s="31"/>
      <c r="D41" s="31"/>
      <c r="E41" s="31"/>
      <c r="F41" s="31"/>
      <c r="G41" s="31"/>
      <c r="H41" s="31"/>
      <c r="I41" s="31"/>
      <c r="J41" s="31"/>
      <c r="K41" s="32"/>
      <c r="L41" s="26"/>
      <c r="N41" s="26" t="s">
        <v>95</v>
      </c>
      <c r="O41" s="52"/>
      <c r="P41" s="53"/>
      <c r="Q41" s="52">
        <v>7811</v>
      </c>
      <c r="R41" s="54">
        <f>(Q41/I36)*100</f>
        <v>23.436215448759572</v>
      </c>
      <c r="S41" s="56"/>
    </row>
    <row r="42" spans="1:19" ht="16" thickBot="1" x14ac:dyDescent="0.25">
      <c r="A42" s="3"/>
      <c r="D42" s="13"/>
      <c r="E42" s="13"/>
      <c r="F42" s="13"/>
      <c r="G42" s="13"/>
      <c r="H42" s="13"/>
      <c r="J42" s="13"/>
      <c r="N42" s="26"/>
      <c r="O42" s="52"/>
      <c r="P42" s="57"/>
      <c r="Q42" s="52"/>
      <c r="R42" s="58"/>
      <c r="S42" s="56"/>
    </row>
    <row r="43" spans="1:19" ht="16" thickBot="1" x14ac:dyDescent="0.25">
      <c r="A43" s="22" t="s">
        <v>30</v>
      </c>
      <c r="B43" s="33"/>
      <c r="C43" s="33"/>
      <c r="D43" s="34"/>
      <c r="E43" s="34"/>
      <c r="F43" s="35"/>
      <c r="G43" s="35"/>
      <c r="H43" s="35"/>
      <c r="I43" s="35"/>
      <c r="J43" s="36"/>
      <c r="N43" s="26"/>
      <c r="O43" s="62">
        <f>SUBTOTAL(9,O36:O42)</f>
        <v>34034</v>
      </c>
      <c r="P43" s="63">
        <f>SUBTOTAL(9,P36:P42)</f>
        <v>100.00047012032729</v>
      </c>
      <c r="Q43" s="62">
        <f>SUBTOTAL(9,Q36:Q42)</f>
        <v>33328</v>
      </c>
      <c r="R43" s="63">
        <f>SUBTOTAL(9,R36:R42)</f>
        <v>99.997719687141085</v>
      </c>
      <c r="S43" s="59"/>
    </row>
    <row r="44" spans="1:19" ht="17" thickTop="1" thickBot="1" x14ac:dyDescent="0.25">
      <c r="A44" s="27" t="s">
        <v>31</v>
      </c>
      <c r="B44" s="3"/>
      <c r="C44" s="3"/>
      <c r="D44" s="3"/>
      <c r="E44" s="3"/>
      <c r="F44" s="3"/>
      <c r="G44" s="3" t="s">
        <v>32</v>
      </c>
      <c r="H44" s="3"/>
      <c r="I44" s="3"/>
      <c r="J44" s="37"/>
      <c r="K44" s="3"/>
      <c r="N44" s="60"/>
      <c r="O44" s="31"/>
      <c r="P44" s="31"/>
      <c r="Q44" s="31"/>
      <c r="R44" s="31"/>
      <c r="S44" s="32"/>
    </row>
    <row r="45" spans="1:19" ht="16" thickBot="1" x14ac:dyDescent="0.25">
      <c r="A45" s="30" t="s">
        <v>33</v>
      </c>
      <c r="B45" s="38"/>
      <c r="C45" s="39"/>
      <c r="D45" s="39"/>
      <c r="E45" s="39"/>
      <c r="F45" s="39"/>
      <c r="G45" s="39" t="s">
        <v>34</v>
      </c>
      <c r="H45" s="39"/>
      <c r="I45" s="39"/>
      <c r="J45" s="40"/>
      <c r="K45" s="3"/>
    </row>
    <row r="46" spans="1:19" x14ac:dyDescent="0.2">
      <c r="M46" s="41"/>
    </row>
    <row r="48" spans="1:19" x14ac:dyDescent="0.2">
      <c r="A48" s="42" t="s">
        <v>37</v>
      </c>
      <c r="B48" s="43"/>
      <c r="C48" s="43"/>
    </row>
    <row r="50" spans="1:13" x14ac:dyDescent="0.2">
      <c r="A50" s="2" t="s">
        <v>38</v>
      </c>
      <c r="E50" s="13">
        <v>550.58000000000004</v>
      </c>
    </row>
    <row r="51" spans="1:13" x14ac:dyDescent="0.2">
      <c r="A51" s="2" t="s">
        <v>39</v>
      </c>
      <c r="E51" s="13">
        <v>245.54</v>
      </c>
    </row>
    <row r="52" spans="1:13" x14ac:dyDescent="0.2">
      <c r="A52" s="2" t="s">
        <v>40</v>
      </c>
      <c r="E52" s="13">
        <v>1900</v>
      </c>
      <c r="F52" s="43" t="s">
        <v>61</v>
      </c>
    </row>
    <row r="53" spans="1:13" x14ac:dyDescent="0.2">
      <c r="A53" s="2" t="s">
        <v>41</v>
      </c>
      <c r="D53" s="13"/>
      <c r="E53" s="13">
        <v>7017.75</v>
      </c>
    </row>
    <row r="54" spans="1:13" x14ac:dyDescent="0.2">
      <c r="A54" s="2" t="s">
        <v>29</v>
      </c>
      <c r="D54" s="13"/>
      <c r="E54" s="13">
        <v>4000</v>
      </c>
      <c r="F54" s="43" t="s">
        <v>50</v>
      </c>
      <c r="G54" s="43"/>
      <c r="H54" s="43"/>
      <c r="I54" s="43"/>
    </row>
    <row r="55" spans="1:13" x14ac:dyDescent="0.2">
      <c r="A55" s="2" t="s">
        <v>8</v>
      </c>
      <c r="D55" s="13"/>
      <c r="E55" s="13">
        <v>1000</v>
      </c>
      <c r="F55" s="66" t="s">
        <v>83</v>
      </c>
      <c r="G55" s="66"/>
      <c r="H55" s="66"/>
      <c r="I55" s="66"/>
    </row>
    <row r="56" spans="1:13" x14ac:dyDescent="0.2">
      <c r="A56" s="2" t="s">
        <v>49</v>
      </c>
      <c r="D56" s="13"/>
      <c r="E56" s="13">
        <v>3329.28</v>
      </c>
    </row>
    <row r="57" spans="1:13" x14ac:dyDescent="0.2">
      <c r="A57" s="2" t="s">
        <v>42</v>
      </c>
      <c r="D57" s="13"/>
      <c r="E57" s="13">
        <v>438.25</v>
      </c>
    </row>
    <row r="58" spans="1:13" x14ac:dyDescent="0.2">
      <c r="A58" s="2" t="s">
        <v>43</v>
      </c>
      <c r="D58" s="13"/>
      <c r="E58" s="44">
        <v>17337.7</v>
      </c>
      <c r="F58" s="43" t="s">
        <v>51</v>
      </c>
      <c r="G58" s="43"/>
      <c r="H58" s="43"/>
      <c r="I58" s="43"/>
    </row>
    <row r="59" spans="1:13" x14ac:dyDescent="0.2">
      <c r="D59" s="13"/>
      <c r="E59" s="45">
        <f>SUM(E50:E58)</f>
        <v>35819.1</v>
      </c>
    </row>
    <row r="61" spans="1:13" x14ac:dyDescent="0.2">
      <c r="I61" s="13"/>
    </row>
    <row r="62" spans="1:13" x14ac:dyDescent="0.2">
      <c r="A62" s="2" t="s">
        <v>52</v>
      </c>
      <c r="I62" s="13">
        <v>1620</v>
      </c>
      <c r="M62" s="46" t="s">
        <v>89</v>
      </c>
    </row>
    <row r="63" spans="1:13" x14ac:dyDescent="0.2">
      <c r="A63" s="2" t="s">
        <v>53</v>
      </c>
      <c r="I63" s="13"/>
    </row>
    <row r="64" spans="1:13" x14ac:dyDescent="0.2">
      <c r="A64" s="2" t="s">
        <v>54</v>
      </c>
      <c r="I64" s="13"/>
    </row>
    <row r="65" spans="1:9" x14ac:dyDescent="0.2">
      <c r="I65" s="13"/>
    </row>
    <row r="66" spans="1:9" x14ac:dyDescent="0.2">
      <c r="A66" s="2" t="s">
        <v>55</v>
      </c>
      <c r="I66" s="47" t="s">
        <v>60</v>
      </c>
    </row>
    <row r="67" spans="1:9" x14ac:dyDescent="0.2">
      <c r="A67" s="2" t="s">
        <v>56</v>
      </c>
      <c r="I67" s="13"/>
    </row>
    <row r="68" spans="1:9" x14ac:dyDescent="0.2">
      <c r="I68" s="13"/>
    </row>
    <row r="69" spans="1:9" x14ac:dyDescent="0.2">
      <c r="I69" s="13"/>
    </row>
    <row r="70" spans="1:9" x14ac:dyDescent="0.2">
      <c r="I70" s="13"/>
    </row>
    <row r="71" spans="1:9" x14ac:dyDescent="0.2">
      <c r="I71" s="13"/>
    </row>
    <row r="72" spans="1:9" x14ac:dyDescent="0.2">
      <c r="I72" s="13"/>
    </row>
    <row r="73" spans="1:9" x14ac:dyDescent="0.2">
      <c r="I73" s="13"/>
    </row>
  </sheetData>
  <autoFilter ref="A4:J34" xr:uid="{E5438EFF-2EEC-447C-AE76-2F5DC3A1B128}"/>
  <mergeCells count="3">
    <mergeCell ref="F55:I55"/>
    <mergeCell ref="O34:P34"/>
    <mergeCell ref="Q34:R34"/>
  </mergeCells>
  <pageMargins left="0.23622047244094488" right="0.23622047244094488" top="0.74803149606299213" bottom="0.74803149606299213" header="0.31496062992125984" footer="0.31496062992125984"/>
  <pageSetup paperSize="9" scale="5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Nick Mills</cp:lastModifiedBy>
  <cp:lastPrinted>2023-11-01T14:00:25Z</cp:lastPrinted>
  <dcterms:created xsi:type="dcterms:W3CDTF">2020-10-12T09:23:03Z</dcterms:created>
  <dcterms:modified xsi:type="dcterms:W3CDTF">2023-11-08T19:51:32Z</dcterms:modified>
</cp:coreProperties>
</file>